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F13" i="1"/>
  <c r="F14"/>
  <c r="F12"/>
  <c r="F15" l="1"/>
  <c r="F17" s="1"/>
</calcChain>
</file>

<file path=xl/sharedStrings.xml><?xml version="1.0" encoding="utf-8"?>
<sst xmlns="http://schemas.openxmlformats.org/spreadsheetml/2006/main" count="24" uniqueCount="24">
  <si>
    <t>محاسبات غلظت ذرات خروجی دودکش صنایع</t>
  </si>
  <si>
    <t>فاکتور دما</t>
  </si>
  <si>
    <t>فاکتور فشار</t>
  </si>
  <si>
    <t>دمای دودکش (C°)</t>
  </si>
  <si>
    <t>T</t>
  </si>
  <si>
    <t>رطوبت دودکش (RH%)</t>
  </si>
  <si>
    <t>H</t>
  </si>
  <si>
    <t>دمای هوا (C°)</t>
  </si>
  <si>
    <t>T_amb</t>
  </si>
  <si>
    <t>فشار هوا (KPa)</t>
  </si>
  <si>
    <t>P_amb</t>
  </si>
  <si>
    <t>جرم غبار، ناشی از اختلاف وزن فیلتر (mg)</t>
  </si>
  <si>
    <t>m</t>
  </si>
  <si>
    <t>حجم کل هوای برداشته شده (Lit)</t>
  </si>
  <si>
    <t>V</t>
  </si>
  <si>
    <t>Tc</t>
  </si>
  <si>
    <t>Pc</t>
  </si>
  <si>
    <r>
      <t xml:space="preserve"> مقادیر پارامترهای سبز رنگ را </t>
    </r>
    <r>
      <rPr>
        <b/>
        <u/>
        <sz val="12"/>
        <color theme="1"/>
        <rFont val="B Nazanin"/>
        <charset val="178"/>
      </rPr>
      <t>با توجه به یکای مشخص شده</t>
    </r>
    <r>
      <rPr>
        <b/>
        <sz val="12"/>
        <color theme="1"/>
        <rFont val="B Nazanin"/>
        <charset val="178"/>
      </rPr>
      <t xml:space="preserve"> وارد نمایید. غلظت ذرات نرمالایز شده در شرایط خشک محاسبه و نمایش داده می شود.</t>
    </r>
  </si>
  <si>
    <r>
      <t>غلظت نرمالایز شده در شرایط تر (</t>
    </r>
    <r>
      <rPr>
        <b/>
        <sz val="12"/>
        <color theme="1"/>
        <rFont val="Calibri"/>
        <family val="2"/>
        <scheme val="minor"/>
      </rPr>
      <t>mg/Nm3</t>
    </r>
    <r>
      <rPr>
        <b/>
        <sz val="12"/>
        <color theme="1"/>
        <rFont val="B Nazanin"/>
        <charset val="178"/>
      </rPr>
      <t>)</t>
    </r>
  </si>
  <si>
    <r>
      <t>غلظت نرمالایز شده در شرایط خشک (</t>
    </r>
    <r>
      <rPr>
        <b/>
        <sz val="12"/>
        <color theme="1"/>
        <rFont val="Calibri"/>
        <family val="2"/>
        <scheme val="minor"/>
      </rPr>
      <t>mg/Nm3</t>
    </r>
    <r>
      <rPr>
        <b/>
        <sz val="12"/>
        <color theme="1"/>
        <rFont val="B Nazanin"/>
        <charset val="178"/>
      </rPr>
      <t>)</t>
    </r>
  </si>
  <si>
    <r>
      <t>C</t>
    </r>
    <r>
      <rPr>
        <b/>
        <sz val="10"/>
        <color theme="1"/>
        <rFont val="Calibri"/>
        <family val="2"/>
        <scheme val="minor"/>
      </rPr>
      <t>wet</t>
    </r>
  </si>
  <si>
    <r>
      <t>C</t>
    </r>
    <r>
      <rPr>
        <b/>
        <sz val="10"/>
        <color theme="1"/>
        <rFont val="Calibri"/>
        <family val="2"/>
        <scheme val="minor"/>
      </rPr>
      <t>dry</t>
    </r>
  </si>
  <si>
    <r>
      <t>غلظت در شرایط متعارفی (</t>
    </r>
    <r>
      <rPr>
        <b/>
        <sz val="12"/>
        <color theme="0" tint="-0.34998626667073579"/>
        <rFont val="Calibri"/>
        <family val="2"/>
        <scheme val="minor"/>
      </rPr>
      <t>mg/m3</t>
    </r>
    <r>
      <rPr>
        <b/>
        <sz val="12"/>
        <color theme="0" tint="-0.34998626667073579"/>
        <rFont val="B Nazanin"/>
        <charset val="178"/>
      </rPr>
      <t>)</t>
    </r>
  </si>
  <si>
    <r>
      <t>C</t>
    </r>
    <r>
      <rPr>
        <b/>
        <sz val="10"/>
        <color theme="0" tint="-0.34998626667073579"/>
        <rFont val="Calibri"/>
        <family val="2"/>
        <scheme val="minor"/>
      </rPr>
      <t>act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</si>
</sst>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4"/>
      <color theme="1"/>
      <name val="B Nazanin"/>
      <charset val="178"/>
    </font>
    <font>
      <b/>
      <sz val="12"/>
      <color theme="1"/>
      <name val="B Nazanin"/>
      <charset val="178"/>
    </font>
    <font>
      <b/>
      <u/>
      <sz val="12"/>
      <color theme="1"/>
      <name val="B Nazanin"/>
      <charset val="17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 tint="-0.34998626667073579"/>
      <name val="B Nazanin"/>
      <charset val="178"/>
    </font>
    <font>
      <b/>
      <sz val="12"/>
      <color theme="0" tint="-0.34998626667073579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2" borderId="9" xfId="0" applyFont="1" applyFill="1" applyBorder="1" applyAlignment="1" applyProtection="1">
      <alignment horizontal="center" vertical="center"/>
      <protection locked="0"/>
    </xf>
    <xf numFmtId="2" fontId="5" fillId="2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1" fillId="5" borderId="1" xfId="0" applyFont="1" applyFill="1" applyBorder="1" applyAlignment="1" applyProtection="1">
      <alignment horizontal="center" vertical="center"/>
    </xf>
    <xf numFmtId="0" fontId="1" fillId="5" borderId="2" xfId="0" applyFont="1" applyFill="1" applyBorder="1" applyAlignment="1" applyProtection="1">
      <alignment horizontal="center" vertical="center"/>
    </xf>
    <xf numFmtId="0" fontId="1" fillId="5" borderId="3" xfId="0" applyFont="1" applyFill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right" vertical="center" wrapText="1"/>
    </xf>
    <xf numFmtId="0" fontId="2" fillId="0" borderId="5" xfId="0" applyFont="1" applyBorder="1" applyAlignment="1" applyProtection="1">
      <alignment horizontal="right" vertical="center" wrapText="1"/>
    </xf>
    <xf numFmtId="0" fontId="2" fillId="0" borderId="6" xfId="0" applyFont="1" applyBorder="1" applyAlignment="1" applyProtection="1">
      <alignment horizontal="right" vertical="center" wrapText="1"/>
    </xf>
    <xf numFmtId="0" fontId="0" fillId="0" borderId="7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</xf>
    <xf numFmtId="2" fontId="9" fillId="0" borderId="9" xfId="0" applyNumberFormat="1" applyFont="1" applyFill="1" applyBorder="1" applyAlignment="1" applyProtection="1">
      <alignment horizontal="center" vertical="center"/>
    </xf>
    <xf numFmtId="2" fontId="7" fillId="4" borderId="9" xfId="0" applyNumberFormat="1" applyFont="1" applyFill="1" applyBorder="1" applyAlignment="1" applyProtection="1">
      <alignment horizontal="center" vertical="center"/>
    </xf>
    <xf numFmtId="2" fontId="7" fillId="3" borderId="9" xfId="0" applyNumberFormat="1" applyFont="1" applyFill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105250</xdr:colOff>
      <xdr:row>4</xdr:row>
      <xdr:rowOff>170985</xdr:rowOff>
    </xdr:from>
    <xdr:to>
      <xdr:col>12</xdr:col>
      <xdr:colOff>364526</xdr:colOff>
      <xdr:row>16</xdr:row>
      <xdr:rowOff>388509</xdr:rowOff>
    </xdr:to>
    <xdr:grpSp>
      <xdr:nvGrpSpPr>
        <xdr:cNvPr id="12" name="Group 11"/>
        <xdr:cNvGrpSpPr/>
      </xdr:nvGrpSpPr>
      <xdr:grpSpPr>
        <a:xfrm>
          <a:off x="9941020849" y="1147298"/>
          <a:ext cx="1473713" cy="4253742"/>
          <a:chOff x="9939311587" y="974293"/>
          <a:chExt cx="1473713" cy="4111568"/>
        </a:xfrm>
      </xdr:grpSpPr>
      <xdr:pic>
        <xdr:nvPicPr>
          <xdr:cNvPr id="3" name="Picture 2" descr="DSC_0076.jpg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lum bright="10000"/>
          </a:blip>
          <a:srcRect l="8801" t="33593" r="5803" b="25428"/>
          <a:stretch>
            <a:fillRect/>
          </a:stretch>
        </xdr:blipFill>
        <xdr:spPr>
          <a:xfrm rot="5400000">
            <a:off x="9937992660" y="2293220"/>
            <a:ext cx="4111568" cy="1473713"/>
          </a:xfrm>
          <a:prstGeom prst="rect">
            <a:avLst/>
          </a:prstGeom>
        </xdr:spPr>
      </xdr:pic>
      <xdr:pic>
        <xdr:nvPicPr>
          <xdr:cNvPr id="7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10000"/>
          </a:blip>
          <a:srcRect/>
          <a:stretch>
            <a:fillRect/>
          </a:stretch>
        </xdr:blipFill>
        <xdr:spPr bwMode="auto">
          <a:xfrm>
            <a:off x="9939943777" y="2256000"/>
            <a:ext cx="180871" cy="119608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pic>
        <xdr:nvPicPr>
          <xdr:cNvPr id="8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lum bright="10000"/>
          </a:blip>
          <a:srcRect l="13055" t="13419"/>
          <a:stretch>
            <a:fillRect/>
          </a:stretch>
        </xdr:blipFill>
        <xdr:spPr bwMode="auto">
          <a:xfrm>
            <a:off x="9940105888" y="2256664"/>
            <a:ext cx="100767" cy="123854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</xdr:grpSp>
    <xdr:clientData/>
  </xdr:twoCellAnchor>
  <xdr:twoCellAnchor>
    <xdr:from>
      <xdr:col>6</xdr:col>
      <xdr:colOff>107607</xdr:colOff>
      <xdr:row>4</xdr:row>
      <xdr:rowOff>178593</xdr:rowOff>
    </xdr:from>
    <xdr:to>
      <xdr:col>9</xdr:col>
      <xdr:colOff>297631</xdr:colOff>
      <xdr:row>4</xdr:row>
      <xdr:rowOff>178593</xdr:rowOff>
    </xdr:to>
    <xdr:cxnSp macro="">
      <xdr:nvCxnSpPr>
        <xdr:cNvPr id="14" name="Straight Arrow Connector 13"/>
        <xdr:cNvCxnSpPr/>
      </xdr:nvCxnSpPr>
      <xdr:spPr>
        <a:xfrm>
          <a:off x="9942909400" y="1154906"/>
          <a:ext cx="2011680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296709</xdr:colOff>
      <xdr:row>8</xdr:row>
      <xdr:rowOff>142875</xdr:rowOff>
    </xdr:from>
    <xdr:to>
      <xdr:col>10</xdr:col>
      <xdr:colOff>238130</xdr:colOff>
      <xdr:row>8</xdr:row>
      <xdr:rowOff>142875</xdr:rowOff>
    </xdr:to>
    <xdr:cxnSp macro="">
      <xdr:nvCxnSpPr>
        <xdr:cNvPr id="16" name="Straight Connector 15"/>
        <xdr:cNvCxnSpPr/>
      </xdr:nvCxnSpPr>
      <xdr:spPr>
        <a:xfrm>
          <a:off x="9942361682" y="2452688"/>
          <a:ext cx="548640" cy="0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285743</xdr:colOff>
      <xdr:row>4</xdr:row>
      <xdr:rowOff>190504</xdr:rowOff>
    </xdr:from>
    <xdr:to>
      <xdr:col>9</xdr:col>
      <xdr:colOff>285743</xdr:colOff>
      <xdr:row>8</xdr:row>
      <xdr:rowOff>137164</xdr:rowOff>
    </xdr:to>
    <xdr:cxnSp macro="">
      <xdr:nvCxnSpPr>
        <xdr:cNvPr id="18" name="Straight Connector 17"/>
        <xdr:cNvCxnSpPr/>
      </xdr:nvCxnSpPr>
      <xdr:spPr>
        <a:xfrm rot="5400000">
          <a:off x="9942281208" y="1806897"/>
          <a:ext cx="1280160" cy="0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29089</xdr:colOff>
      <xdr:row>9</xdr:row>
      <xdr:rowOff>226212</xdr:rowOff>
    </xdr:from>
    <xdr:to>
      <xdr:col>10</xdr:col>
      <xdr:colOff>244830</xdr:colOff>
      <xdr:row>9</xdr:row>
      <xdr:rowOff>226212</xdr:rowOff>
    </xdr:to>
    <xdr:cxnSp macro="">
      <xdr:nvCxnSpPr>
        <xdr:cNvPr id="19" name="Straight Connector 18"/>
        <xdr:cNvCxnSpPr/>
      </xdr:nvCxnSpPr>
      <xdr:spPr>
        <a:xfrm>
          <a:off x="9942354982" y="2797962"/>
          <a:ext cx="822960" cy="0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26189</xdr:colOff>
      <xdr:row>5</xdr:row>
      <xdr:rowOff>116685</xdr:rowOff>
    </xdr:from>
    <xdr:to>
      <xdr:col>9</xdr:col>
      <xdr:colOff>26189</xdr:colOff>
      <xdr:row>9</xdr:row>
      <xdr:rowOff>246225</xdr:rowOff>
    </xdr:to>
    <xdr:cxnSp macro="">
      <xdr:nvCxnSpPr>
        <xdr:cNvPr id="20" name="Straight Connector 19"/>
        <xdr:cNvCxnSpPr/>
      </xdr:nvCxnSpPr>
      <xdr:spPr>
        <a:xfrm rot="5400000">
          <a:off x="9942449322" y="2086455"/>
          <a:ext cx="1463040" cy="0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114307</xdr:colOff>
      <xdr:row>5</xdr:row>
      <xdr:rowOff>142870</xdr:rowOff>
    </xdr:from>
    <xdr:to>
      <xdr:col>9</xdr:col>
      <xdr:colOff>30011</xdr:colOff>
      <xdr:row>5</xdr:row>
      <xdr:rowOff>142870</xdr:rowOff>
    </xdr:to>
    <xdr:cxnSp macro="">
      <xdr:nvCxnSpPr>
        <xdr:cNvPr id="21" name="Straight Arrow Connector 20"/>
        <xdr:cNvCxnSpPr/>
      </xdr:nvCxnSpPr>
      <xdr:spPr>
        <a:xfrm>
          <a:off x="9943177020" y="1381120"/>
          <a:ext cx="1737360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349648</xdr:colOff>
      <xdr:row>9</xdr:row>
      <xdr:rowOff>523862</xdr:rowOff>
    </xdr:from>
    <xdr:to>
      <xdr:col>10</xdr:col>
      <xdr:colOff>232490</xdr:colOff>
      <xdr:row>9</xdr:row>
      <xdr:rowOff>523862</xdr:rowOff>
    </xdr:to>
    <xdr:cxnSp macro="">
      <xdr:nvCxnSpPr>
        <xdr:cNvPr id="22" name="Straight Connector 21"/>
        <xdr:cNvCxnSpPr/>
      </xdr:nvCxnSpPr>
      <xdr:spPr>
        <a:xfrm>
          <a:off x="9942367322" y="3095612"/>
          <a:ext cx="1097280" cy="0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350042</xdr:colOff>
      <xdr:row>6</xdr:row>
      <xdr:rowOff>221455</xdr:rowOff>
    </xdr:from>
    <xdr:to>
      <xdr:col>8</xdr:col>
      <xdr:colOff>350042</xdr:colOff>
      <xdr:row>9</xdr:row>
      <xdr:rowOff>533399</xdr:rowOff>
    </xdr:to>
    <xdr:cxnSp macro="">
      <xdr:nvCxnSpPr>
        <xdr:cNvPr id="23" name="Straight Connector 22"/>
        <xdr:cNvCxnSpPr/>
      </xdr:nvCxnSpPr>
      <xdr:spPr>
        <a:xfrm rot="5400000">
          <a:off x="9942778408" y="2419349"/>
          <a:ext cx="1371600" cy="0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243844</xdr:colOff>
      <xdr:row>7</xdr:row>
      <xdr:rowOff>226219</xdr:rowOff>
    </xdr:from>
    <xdr:to>
      <xdr:col>12</xdr:col>
      <xdr:colOff>309567</xdr:colOff>
      <xdr:row>9</xdr:row>
      <xdr:rowOff>22384</xdr:rowOff>
    </xdr:to>
    <xdr:sp macro="" textlink="">
      <xdr:nvSpPr>
        <xdr:cNvPr id="25" name="Rounded Rectangle 24"/>
        <xdr:cNvSpPr/>
      </xdr:nvSpPr>
      <xdr:spPr>
        <a:xfrm>
          <a:off x="9941075808" y="2274094"/>
          <a:ext cx="1280160" cy="320040"/>
        </a:xfrm>
        <a:prstGeom prst="roundRect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r" rtl="1"/>
          <a:endParaRPr lang="en-US" sz="1100"/>
        </a:p>
      </xdr:txBody>
    </xdr:sp>
    <xdr:clientData/>
  </xdr:twoCellAnchor>
  <xdr:twoCellAnchor>
    <xdr:from>
      <xdr:col>10</xdr:col>
      <xdr:colOff>238156</xdr:colOff>
      <xdr:row>9</xdr:row>
      <xdr:rowOff>23806</xdr:rowOff>
    </xdr:from>
    <xdr:to>
      <xdr:col>12</xdr:col>
      <xdr:colOff>303879</xdr:colOff>
      <xdr:row>9</xdr:row>
      <xdr:rowOff>343846</xdr:rowOff>
    </xdr:to>
    <xdr:sp macro="" textlink="">
      <xdr:nvSpPr>
        <xdr:cNvPr id="26" name="Rounded Rectangle 25"/>
        <xdr:cNvSpPr/>
      </xdr:nvSpPr>
      <xdr:spPr>
        <a:xfrm>
          <a:off x="9941081496" y="2595556"/>
          <a:ext cx="1280160" cy="320040"/>
        </a:xfrm>
        <a:prstGeom prst="roundRect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r" rtl="1"/>
          <a:endParaRPr lang="en-US" sz="1100"/>
        </a:p>
      </xdr:txBody>
    </xdr:sp>
    <xdr:clientData/>
  </xdr:twoCellAnchor>
  <xdr:twoCellAnchor>
    <xdr:from>
      <xdr:col>10</xdr:col>
      <xdr:colOff>244374</xdr:colOff>
      <xdr:row>9</xdr:row>
      <xdr:rowOff>345268</xdr:rowOff>
    </xdr:from>
    <xdr:to>
      <xdr:col>12</xdr:col>
      <xdr:colOff>310097</xdr:colOff>
      <xdr:row>10</xdr:row>
      <xdr:rowOff>117620</xdr:rowOff>
    </xdr:to>
    <xdr:sp macro="" textlink="">
      <xdr:nvSpPr>
        <xdr:cNvPr id="27" name="Rounded Rectangle 26"/>
        <xdr:cNvSpPr/>
      </xdr:nvSpPr>
      <xdr:spPr>
        <a:xfrm>
          <a:off x="9941075278" y="2917018"/>
          <a:ext cx="1280160" cy="320040"/>
        </a:xfrm>
        <a:prstGeom prst="roundRect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r" rtl="1"/>
          <a:endParaRPr lang="en-US" sz="1100"/>
        </a:p>
      </xdr:txBody>
    </xdr:sp>
    <xdr:clientData/>
  </xdr:twoCellAnchor>
  <xdr:twoCellAnchor>
    <xdr:from>
      <xdr:col>6</xdr:col>
      <xdr:colOff>92423</xdr:colOff>
      <xdr:row>6</xdr:row>
      <xdr:rowOff>238112</xdr:rowOff>
    </xdr:from>
    <xdr:to>
      <xdr:col>8</xdr:col>
      <xdr:colOff>341026</xdr:colOff>
      <xdr:row>6</xdr:row>
      <xdr:rowOff>238112</xdr:rowOff>
    </xdr:to>
    <xdr:cxnSp macro="">
      <xdr:nvCxnSpPr>
        <xdr:cNvPr id="28" name="Straight Arrow Connector 27"/>
        <xdr:cNvCxnSpPr/>
      </xdr:nvCxnSpPr>
      <xdr:spPr>
        <a:xfrm>
          <a:off x="9943473224" y="1750206"/>
          <a:ext cx="1463040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243795</xdr:colOff>
      <xdr:row>13</xdr:row>
      <xdr:rowOff>464334</xdr:rowOff>
    </xdr:from>
    <xdr:to>
      <xdr:col>12</xdr:col>
      <xdr:colOff>309518</xdr:colOff>
      <xdr:row>14</xdr:row>
      <xdr:rowOff>236686</xdr:rowOff>
    </xdr:to>
    <xdr:sp macro="" textlink="">
      <xdr:nvSpPr>
        <xdr:cNvPr id="29" name="Rounded Rectangle 28"/>
        <xdr:cNvSpPr/>
      </xdr:nvSpPr>
      <xdr:spPr>
        <a:xfrm>
          <a:off x="9941075857" y="4190990"/>
          <a:ext cx="1280160" cy="320040"/>
        </a:xfrm>
        <a:prstGeom prst="roundRect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r" rtl="1"/>
          <a:endParaRPr lang="en-US" sz="1100"/>
        </a:p>
      </xdr:txBody>
    </xdr:sp>
    <xdr:clientData/>
  </xdr:twoCellAnchor>
  <xdr:twoCellAnchor>
    <xdr:from>
      <xdr:col>10</xdr:col>
      <xdr:colOff>238107</xdr:colOff>
      <xdr:row>14</xdr:row>
      <xdr:rowOff>238108</xdr:rowOff>
    </xdr:from>
    <xdr:to>
      <xdr:col>12</xdr:col>
      <xdr:colOff>303830</xdr:colOff>
      <xdr:row>15</xdr:row>
      <xdr:rowOff>22367</xdr:rowOff>
    </xdr:to>
    <xdr:sp macro="" textlink="">
      <xdr:nvSpPr>
        <xdr:cNvPr id="30" name="Rounded Rectangle 29"/>
        <xdr:cNvSpPr/>
      </xdr:nvSpPr>
      <xdr:spPr>
        <a:xfrm>
          <a:off x="9941081545" y="4512452"/>
          <a:ext cx="1280160" cy="320040"/>
        </a:xfrm>
        <a:prstGeom prst="roundRect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r" rtl="1"/>
          <a:endParaRPr lang="en-US" sz="1100"/>
        </a:p>
      </xdr:txBody>
    </xdr:sp>
    <xdr:clientData/>
  </xdr:twoCellAnchor>
  <xdr:twoCellAnchor>
    <xdr:from>
      <xdr:col>7</xdr:col>
      <xdr:colOff>410155</xdr:colOff>
      <xdr:row>14</xdr:row>
      <xdr:rowOff>83304</xdr:rowOff>
    </xdr:from>
    <xdr:to>
      <xdr:col>10</xdr:col>
      <xdr:colOff>234418</xdr:colOff>
      <xdr:row>14</xdr:row>
      <xdr:rowOff>83304</xdr:rowOff>
    </xdr:to>
    <xdr:cxnSp macro="">
      <xdr:nvCxnSpPr>
        <xdr:cNvPr id="32" name="Straight Connector 31"/>
        <xdr:cNvCxnSpPr/>
      </xdr:nvCxnSpPr>
      <xdr:spPr>
        <a:xfrm>
          <a:off x="9942365394" y="4357648"/>
          <a:ext cx="1645920" cy="0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46323</xdr:colOff>
      <xdr:row>14</xdr:row>
      <xdr:rowOff>392860</xdr:rowOff>
    </xdr:from>
    <xdr:to>
      <xdr:col>10</xdr:col>
      <xdr:colOff>236346</xdr:colOff>
      <xdr:row>14</xdr:row>
      <xdr:rowOff>392860</xdr:rowOff>
    </xdr:to>
    <xdr:cxnSp macro="">
      <xdr:nvCxnSpPr>
        <xdr:cNvPr id="33" name="Straight Connector 32"/>
        <xdr:cNvCxnSpPr/>
      </xdr:nvCxnSpPr>
      <xdr:spPr>
        <a:xfrm>
          <a:off x="9942363466" y="4667204"/>
          <a:ext cx="2011680" cy="0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409573</xdr:colOff>
      <xdr:row>7</xdr:row>
      <xdr:rowOff>114323</xdr:rowOff>
    </xdr:from>
    <xdr:to>
      <xdr:col>7</xdr:col>
      <xdr:colOff>409573</xdr:colOff>
      <xdr:row>14</xdr:row>
      <xdr:rowOff>82414</xdr:rowOff>
    </xdr:to>
    <xdr:cxnSp macro="">
      <xdr:nvCxnSpPr>
        <xdr:cNvPr id="34" name="Straight Connector 33"/>
        <xdr:cNvCxnSpPr/>
      </xdr:nvCxnSpPr>
      <xdr:spPr>
        <a:xfrm rot="5400000">
          <a:off x="9942914616" y="3259478"/>
          <a:ext cx="2194560" cy="0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30959</xdr:colOff>
      <xdr:row>8</xdr:row>
      <xdr:rowOff>171469</xdr:rowOff>
    </xdr:from>
    <xdr:to>
      <xdr:col>7</xdr:col>
      <xdr:colOff>30959</xdr:colOff>
      <xdr:row>14</xdr:row>
      <xdr:rowOff>401498</xdr:rowOff>
    </xdr:to>
    <xdr:cxnSp macro="">
      <xdr:nvCxnSpPr>
        <xdr:cNvPr id="35" name="Straight Connector 34"/>
        <xdr:cNvCxnSpPr/>
      </xdr:nvCxnSpPr>
      <xdr:spPr>
        <a:xfrm rot="5400000">
          <a:off x="9943293230" y="3578562"/>
          <a:ext cx="2194560" cy="0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91958</xdr:colOff>
      <xdr:row>7</xdr:row>
      <xdr:rowOff>130956</xdr:rowOff>
    </xdr:from>
    <xdr:to>
      <xdr:col>7</xdr:col>
      <xdr:colOff>399140</xdr:colOff>
      <xdr:row>7</xdr:row>
      <xdr:rowOff>130956</xdr:rowOff>
    </xdr:to>
    <xdr:cxnSp macro="">
      <xdr:nvCxnSpPr>
        <xdr:cNvPr id="36" name="Straight Arrow Connector 35"/>
        <xdr:cNvCxnSpPr/>
      </xdr:nvCxnSpPr>
      <xdr:spPr>
        <a:xfrm>
          <a:off x="9944022329" y="2178831"/>
          <a:ext cx="914400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110082</xdr:colOff>
      <xdr:row>8</xdr:row>
      <xdr:rowOff>154762</xdr:rowOff>
    </xdr:from>
    <xdr:to>
      <xdr:col>7</xdr:col>
      <xdr:colOff>51504</xdr:colOff>
      <xdr:row>8</xdr:row>
      <xdr:rowOff>154762</xdr:rowOff>
    </xdr:to>
    <xdr:cxnSp macro="">
      <xdr:nvCxnSpPr>
        <xdr:cNvPr id="37" name="Straight Arrow Connector 36"/>
        <xdr:cNvCxnSpPr/>
      </xdr:nvCxnSpPr>
      <xdr:spPr>
        <a:xfrm>
          <a:off x="9944369965" y="2464575"/>
          <a:ext cx="548640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182881</xdr:colOff>
      <xdr:row>16</xdr:row>
      <xdr:rowOff>297656</xdr:rowOff>
    </xdr:from>
    <xdr:to>
      <xdr:col>0</xdr:col>
      <xdr:colOff>548641</xdr:colOff>
      <xdr:row>16</xdr:row>
      <xdr:rowOff>297656</xdr:rowOff>
    </xdr:to>
    <xdr:cxnSp macro="">
      <xdr:nvCxnSpPr>
        <xdr:cNvPr id="38" name="Straight Arrow Connector 37"/>
        <xdr:cNvCxnSpPr/>
      </xdr:nvCxnSpPr>
      <xdr:spPr>
        <a:xfrm flipH="1">
          <a:off x="9948123359" y="5310187"/>
          <a:ext cx="365760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18"/>
  <sheetViews>
    <sheetView rightToLeft="1" tabSelected="1" zoomScale="80" zoomScaleNormal="80" workbookViewId="0">
      <selection activeCell="F5" sqref="F5"/>
    </sheetView>
  </sheetViews>
  <sheetFormatPr defaultRowHeight="15"/>
  <cols>
    <col min="1" max="1" width="9.140625" style="3"/>
    <col min="2" max="4" width="9.140625" style="3" customWidth="1"/>
    <col min="5" max="16384" width="9.140625" style="3"/>
  </cols>
  <sheetData>
    <row r="1" spans="2:15" ht="15.75" thickBot="1"/>
    <row r="2" spans="2:15" ht="24.75" thickBot="1">
      <c r="B2" s="4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2:15" ht="21">
      <c r="B3" s="7" t="s">
        <v>17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9"/>
    </row>
    <row r="4" spans="2:15" ht="15.75" customHeight="1"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2"/>
    </row>
    <row r="5" spans="2:15" ht="20.25" customHeight="1">
      <c r="B5" s="13" t="s">
        <v>3</v>
      </c>
      <c r="C5" s="14"/>
      <c r="D5" s="15"/>
      <c r="E5" s="16" t="s">
        <v>4</v>
      </c>
      <c r="F5" s="1">
        <v>110.9</v>
      </c>
      <c r="G5" s="17"/>
      <c r="H5" s="17"/>
      <c r="I5" s="17"/>
      <c r="J5" s="17"/>
      <c r="K5" s="18"/>
      <c r="L5" s="18"/>
      <c r="M5" s="18"/>
      <c r="N5" s="18"/>
      <c r="O5" s="19"/>
    </row>
    <row r="6" spans="2:15" ht="21.75" customHeight="1">
      <c r="B6" s="13" t="s">
        <v>5</v>
      </c>
      <c r="C6" s="14"/>
      <c r="D6" s="15"/>
      <c r="E6" s="16" t="s">
        <v>6</v>
      </c>
      <c r="F6" s="1">
        <v>48.9</v>
      </c>
      <c r="G6" s="17"/>
      <c r="K6" s="18"/>
      <c r="L6" s="18"/>
      <c r="M6" s="18"/>
      <c r="N6" s="18"/>
      <c r="O6" s="19"/>
    </row>
    <row r="7" spans="2:15" ht="42" customHeight="1">
      <c r="B7" s="20" t="s">
        <v>13</v>
      </c>
      <c r="C7" s="21"/>
      <c r="D7" s="22"/>
      <c r="E7" s="16" t="s">
        <v>14</v>
      </c>
      <c r="F7" s="1">
        <v>60</v>
      </c>
      <c r="G7" s="17"/>
      <c r="K7" s="18"/>
      <c r="L7" s="18"/>
      <c r="M7" s="18"/>
      <c r="N7" s="18"/>
      <c r="O7" s="19"/>
    </row>
    <row r="8" spans="2:15" ht="21" customHeight="1">
      <c r="B8" s="13" t="s">
        <v>7</v>
      </c>
      <c r="C8" s="14"/>
      <c r="D8" s="15"/>
      <c r="E8" s="16" t="s">
        <v>8</v>
      </c>
      <c r="F8" s="1">
        <v>22.81</v>
      </c>
      <c r="G8" s="17"/>
      <c r="K8" s="18"/>
      <c r="L8" s="18"/>
      <c r="M8" s="18"/>
      <c r="N8" s="18"/>
      <c r="O8" s="19"/>
    </row>
    <row r="9" spans="2:15" ht="21" customHeight="1">
      <c r="B9" s="13" t="s">
        <v>9</v>
      </c>
      <c r="C9" s="14"/>
      <c r="D9" s="15"/>
      <c r="E9" s="16" t="s">
        <v>10</v>
      </c>
      <c r="F9" s="2">
        <v>89.4</v>
      </c>
      <c r="G9" s="17"/>
      <c r="K9" s="18"/>
      <c r="L9" s="18"/>
      <c r="M9" s="18"/>
      <c r="N9" s="18"/>
      <c r="O9" s="19"/>
    </row>
    <row r="10" spans="2:15" ht="42.75" customHeight="1">
      <c r="B10" s="20" t="s">
        <v>11</v>
      </c>
      <c r="C10" s="21"/>
      <c r="D10" s="22"/>
      <c r="E10" s="16" t="s">
        <v>12</v>
      </c>
      <c r="F10" s="1">
        <v>2.2999999999999998</v>
      </c>
      <c r="G10" s="17"/>
      <c r="K10" s="18"/>
      <c r="L10" s="18"/>
      <c r="M10" s="18"/>
      <c r="N10" s="18"/>
      <c r="O10" s="19"/>
    </row>
    <row r="11" spans="2:15" ht="15.75" customHeight="1"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2"/>
    </row>
    <row r="12" spans="2:15" ht="15.75" customHeight="1">
      <c r="B12" s="23" t="s">
        <v>1</v>
      </c>
      <c r="C12" s="24"/>
      <c r="D12" s="25"/>
      <c r="E12" s="26" t="s">
        <v>15</v>
      </c>
      <c r="F12" s="27">
        <f>(F5+273.15)/(F8+273.15)</f>
        <v>1.2976415731855655</v>
      </c>
      <c r="G12" s="17"/>
      <c r="K12" s="18"/>
      <c r="L12" s="18"/>
      <c r="M12" s="18"/>
      <c r="N12" s="18"/>
      <c r="O12" s="19"/>
    </row>
    <row r="13" spans="2:15" ht="15.75" customHeight="1">
      <c r="B13" s="23" t="s">
        <v>2</v>
      </c>
      <c r="C13" s="24"/>
      <c r="D13" s="25"/>
      <c r="E13" s="26" t="s">
        <v>16</v>
      </c>
      <c r="F13" s="27">
        <f>101.31/F9</f>
        <v>1.133221476510067</v>
      </c>
      <c r="G13" s="17"/>
      <c r="K13" s="18"/>
      <c r="L13" s="18"/>
      <c r="M13" s="18"/>
      <c r="N13" s="18"/>
      <c r="O13" s="19"/>
    </row>
    <row r="14" spans="2:15" ht="42.75" customHeight="1">
      <c r="B14" s="28" t="s">
        <v>22</v>
      </c>
      <c r="C14" s="29"/>
      <c r="D14" s="30"/>
      <c r="E14" s="26" t="s">
        <v>23</v>
      </c>
      <c r="F14" s="31">
        <f>F10/(F7/1000)</f>
        <v>38.333333333333329</v>
      </c>
      <c r="G14" s="17"/>
      <c r="K14" s="18"/>
      <c r="L14" s="18"/>
      <c r="M14" s="18"/>
      <c r="N14" s="18"/>
      <c r="O14" s="19"/>
    </row>
    <row r="15" spans="2:15" ht="42" customHeight="1">
      <c r="B15" s="20" t="s">
        <v>18</v>
      </c>
      <c r="C15" s="21"/>
      <c r="D15" s="22"/>
      <c r="E15" s="16" t="s">
        <v>20</v>
      </c>
      <c r="F15" s="32">
        <f>F14*F12*F13</f>
        <v>56.369753149270714</v>
      </c>
      <c r="G15" s="17"/>
      <c r="H15" s="17"/>
      <c r="I15" s="17"/>
      <c r="J15" s="17"/>
      <c r="K15" s="18"/>
      <c r="L15" s="18"/>
      <c r="M15" s="18"/>
      <c r="N15" s="18"/>
      <c r="O15" s="19"/>
    </row>
    <row r="16" spans="2:15" ht="15.75" customHeight="1"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2"/>
    </row>
    <row r="17" spans="2:15" ht="42" customHeight="1">
      <c r="B17" s="20" t="s">
        <v>19</v>
      </c>
      <c r="C17" s="21"/>
      <c r="D17" s="22"/>
      <c r="E17" s="16" t="s">
        <v>21</v>
      </c>
      <c r="F17" s="33">
        <f>(F15*100)/(100-F6)</f>
        <v>110.31262847215405</v>
      </c>
      <c r="G17" s="17"/>
      <c r="H17" s="17"/>
      <c r="I17" s="17"/>
      <c r="J17" s="17"/>
      <c r="K17" s="18"/>
      <c r="L17" s="18"/>
      <c r="M17" s="18"/>
      <c r="N17" s="18"/>
      <c r="O17" s="19"/>
    </row>
    <row r="18" spans="2:15" ht="15.75" thickBot="1">
      <c r="B18" s="34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6"/>
    </row>
  </sheetData>
  <sheetProtection sheet="1" objects="1" scenarios="1" selectLockedCells="1"/>
  <mergeCells count="17">
    <mergeCell ref="B2:O2"/>
    <mergeCell ref="B3:O3"/>
    <mergeCell ref="B10:D10"/>
    <mergeCell ref="B5:D5"/>
    <mergeCell ref="B6:D6"/>
    <mergeCell ref="B8:D8"/>
    <mergeCell ref="B9:D9"/>
    <mergeCell ref="B18:O18"/>
    <mergeCell ref="B15:D15"/>
    <mergeCell ref="B4:O4"/>
    <mergeCell ref="B17:D17"/>
    <mergeCell ref="B11:O11"/>
    <mergeCell ref="B16:O16"/>
    <mergeCell ref="B7:D7"/>
    <mergeCell ref="B12:D12"/>
    <mergeCell ref="B13:D13"/>
    <mergeCell ref="B14:D1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2021-03-14T12:10:50Z</dcterms:modified>
</cp:coreProperties>
</file>